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ПМ для всех категорий\"/>
    </mc:Choice>
  </mc:AlternateContent>
  <xr:revisionPtr revIDLastSave="0" documentId="13_ncr:1_{764DA76F-8A3E-4E9D-AC0B-12F97A05AE08}" xr6:coauthVersionLast="47" xr6:coauthVersionMax="47" xr10:uidLastSave="{00000000-0000-0000-0000-000000000000}"/>
  <bookViews>
    <workbookView xWindow="-120" yWindow="-120" windowWidth="20730" windowHeight="11160" tabRatio="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D58" i="1" l="1"/>
  <c r="D47" i="1"/>
  <c r="D36" i="1"/>
  <c r="M27" i="1"/>
  <c r="D27" i="1"/>
  <c r="D16" i="1"/>
  <c r="D60" i="1" s="1"/>
  <c r="L58" i="1"/>
  <c r="L47" i="1"/>
  <c r="L36" i="1"/>
  <c r="L27" i="1"/>
  <c r="L16" i="1"/>
  <c r="L60" i="1" s="1"/>
  <c r="M58" i="1"/>
  <c r="M47" i="1"/>
  <c r="M36" i="1"/>
  <c r="M16" i="1"/>
  <c r="M60" i="1" s="1"/>
  <c r="E58" i="1" l="1"/>
  <c r="F58" i="1"/>
  <c r="G58" i="1"/>
  <c r="H58" i="1"/>
  <c r="I58" i="1"/>
  <c r="J58" i="1"/>
  <c r="K58" i="1"/>
  <c r="N58" i="1"/>
  <c r="Q58" i="1"/>
  <c r="N47" i="1" l="1"/>
  <c r="K47" i="1"/>
  <c r="J47" i="1"/>
  <c r="I47" i="1"/>
  <c r="H47" i="1"/>
  <c r="G47" i="1"/>
  <c r="F47" i="1"/>
  <c r="E47" i="1"/>
  <c r="K36" i="1" l="1"/>
  <c r="J36" i="1"/>
  <c r="I36" i="1"/>
  <c r="H36" i="1"/>
  <c r="G36" i="1"/>
  <c r="F36" i="1"/>
  <c r="E36" i="1"/>
  <c r="K27" i="1"/>
  <c r="J27" i="1"/>
  <c r="I27" i="1"/>
  <c r="G27" i="1"/>
  <c r="H27" i="1"/>
  <c r="F27" i="1"/>
  <c r="E27" i="1"/>
  <c r="E61" i="1"/>
  <c r="E16" i="1"/>
  <c r="K16" i="1"/>
  <c r="K17" i="1" s="1"/>
  <c r="J16" i="1"/>
  <c r="J60" i="1" s="1"/>
  <c r="I16" i="1"/>
  <c r="H16" i="1"/>
  <c r="H60" i="1" s="1"/>
  <c r="G16" i="1"/>
  <c r="G17" i="1" s="1"/>
  <c r="F16" i="1"/>
  <c r="F60" i="1" s="1"/>
  <c r="I17" i="1" l="1"/>
  <c r="E60" i="1"/>
  <c r="E17" i="1"/>
  <c r="Q36" i="1"/>
  <c r="Q62" i="1" l="1"/>
  <c r="R62" i="1" s="1"/>
  <c r="Q61" i="1"/>
  <c r="R61" i="1" s="1"/>
  <c r="Q17" i="1" l="1"/>
  <c r="Q64" i="1" l="1"/>
  <c r="R64" i="1" s="1"/>
</calcChain>
</file>

<file path=xl/sharedStrings.xml><?xml version="1.0" encoding="utf-8"?>
<sst xmlns="http://schemas.openxmlformats.org/spreadsheetml/2006/main" count="185" uniqueCount="56">
  <si>
    <t>Завтрак</t>
  </si>
  <si>
    <t>Масло сливочное (порциями)</t>
  </si>
  <si>
    <t>Всего за Завтрак</t>
  </si>
  <si>
    <t>Гуляш из говядины</t>
  </si>
  <si>
    <t>Хлеб пшеничный</t>
  </si>
  <si>
    <t>Каша гречневая рассыпчатая</t>
  </si>
  <si>
    <t>№ рецептуры</t>
  </si>
  <si>
    <t>Наименование  блюда</t>
  </si>
  <si>
    <t xml:space="preserve">№ Технологической карты </t>
  </si>
  <si>
    <t>54-4г-2020</t>
  </si>
  <si>
    <t>Пром</t>
  </si>
  <si>
    <t>54-6г-2020</t>
  </si>
  <si>
    <t>Рис отварной</t>
  </si>
  <si>
    <t>54-14к-2020</t>
  </si>
  <si>
    <t>54-19з-2020</t>
  </si>
  <si>
    <t>54-1г-2020</t>
  </si>
  <si>
    <t>54-10г-2020</t>
  </si>
  <si>
    <t>Картофель отварной</t>
  </si>
  <si>
    <t>54-1з-2020</t>
  </si>
  <si>
    <t>Сыр твердых сортов</t>
  </si>
  <si>
    <t>200/5</t>
  </si>
  <si>
    <t>ДЕНЬ 1-ЫЙ</t>
  </si>
  <si>
    <t>12-18 лет</t>
  </si>
  <si>
    <t>7-11 лет</t>
  </si>
  <si>
    <t>БЕЛКИ</t>
  </si>
  <si>
    <t>ЖИРЫ</t>
  </si>
  <si>
    <t>УГЛЕВОДЫ</t>
  </si>
  <si>
    <t>К КАЛ</t>
  </si>
  <si>
    <t>ЦЕНА</t>
  </si>
  <si>
    <t>8,3</t>
  </si>
  <si>
    <t>ВЫХОД (г )</t>
  </si>
  <si>
    <t>ДЕНЬ 2-ЫЙ</t>
  </si>
  <si>
    <t>80/50</t>
  </si>
  <si>
    <t xml:space="preserve">Рыба тушенная в томате с овощами </t>
  </si>
  <si>
    <t>90/50</t>
  </si>
  <si>
    <t>Всего за  Завтрак</t>
  </si>
  <si>
    <t>ДЕНЬ 3-ЫЙ</t>
  </si>
  <si>
    <t>54-2м-2020</t>
  </si>
  <si>
    <t>ДЕНЬ 4-ЫЙ</t>
  </si>
  <si>
    <t>54-21м-2020</t>
  </si>
  <si>
    <t>ДЕНЬ 5-ЫЙ</t>
  </si>
  <si>
    <t>54-10м-2020</t>
  </si>
  <si>
    <t xml:space="preserve">Каша вязкая молочная пшённая /овсяная  с маслом </t>
  </si>
  <si>
    <t>Курица  отварная с соусом красным основным</t>
  </si>
  <si>
    <t>200</t>
  </si>
  <si>
    <t xml:space="preserve">Капуста тушеная </t>
  </si>
  <si>
    <t>80</t>
  </si>
  <si>
    <t xml:space="preserve">Котлеты или биточки особые мясные </t>
  </si>
  <si>
    <t>Меню и пищевая ценность приготовляемых блюд</t>
  </si>
  <si>
    <t>Организация:</t>
  </si>
  <si>
    <t>МБОУ "Приобская СОШ"</t>
  </si>
  <si>
    <t>Учащиеся завтрак 44р без доплаты</t>
  </si>
  <si>
    <t xml:space="preserve">Категория </t>
  </si>
  <si>
    <t>Булочка</t>
  </si>
  <si>
    <t>ИТОГО ЗА  ПЕРИОД</t>
  </si>
  <si>
    <t>СРЕДНЕЕ ЗНАЧЕНИЕ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</si>
</sst>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"/>
    <numFmt numFmtId="166" formatCode="0.###"/>
    <numFmt numFmtId="167" formatCode="#,##0.0"/>
    <numFmt numFmtId="168" formatCode="0.#"/>
  </numFmts>
  <fonts count="29" x14ac:knownFonts="1">
    <font>
      <sz val="8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sz val="16"/>
      <color theme="9" tint="-0.249977111117893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20"/>
      <name val="Arial"/>
      <family val="2"/>
      <charset val="204"/>
    </font>
    <font>
      <b/>
      <sz val="2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auto="1"/>
      </patternFill>
    </fill>
    <fill>
      <patternFill patternType="solid">
        <fgColor rgb="FFFCE5BC"/>
        <bgColor auto="1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2" fontId="3" fillId="0" borderId="6" xfId="0" applyNumberFormat="1" applyFont="1" applyBorder="1" applyAlignment="1">
      <alignment horizontal="right"/>
    </xf>
    <xf numFmtId="0" fontId="7" fillId="0" borderId="7" xfId="0" applyFont="1" applyBorder="1"/>
    <xf numFmtId="0" fontId="7" fillId="0" borderId="27" xfId="0" applyFont="1" applyBorder="1"/>
    <xf numFmtId="4" fontId="13" fillId="2" borderId="6" xfId="0" applyNumberFormat="1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20" fillId="4" borderId="6" xfId="0" applyFont="1" applyFill="1" applyBorder="1" applyAlignment="1">
      <alignment horizontal="right"/>
    </xf>
    <xf numFmtId="0" fontId="19" fillId="4" borderId="6" xfId="0" applyFont="1" applyFill="1" applyBorder="1" applyAlignment="1">
      <alignment horizontal="right"/>
    </xf>
    <xf numFmtId="0" fontId="19" fillId="4" borderId="6" xfId="0" applyFont="1" applyFill="1" applyBorder="1"/>
    <xf numFmtId="0" fontId="3" fillId="0" borderId="8" xfId="0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167" fontId="20" fillId="4" borderId="4" xfId="0" applyNumberFormat="1" applyFont="1" applyFill="1" applyBorder="1"/>
    <xf numFmtId="2" fontId="19" fillId="4" borderId="14" xfId="0" applyNumberFormat="1" applyFont="1" applyFill="1" applyBorder="1"/>
    <xf numFmtId="165" fontId="19" fillId="4" borderId="14" xfId="0" applyNumberFormat="1" applyFont="1" applyFill="1" applyBorder="1"/>
    <xf numFmtId="0" fontId="20" fillId="4" borderId="4" xfId="0" applyFont="1" applyFill="1" applyBorder="1" applyAlignment="1">
      <alignment horizontal="right"/>
    </xf>
    <xf numFmtId="0" fontId="19" fillId="4" borderId="14" xfId="0" applyFont="1" applyFill="1" applyBorder="1"/>
    <xf numFmtId="165" fontId="19" fillId="4" borderId="6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left"/>
    </xf>
    <xf numFmtId="168" fontId="21" fillId="0" borderId="14" xfId="0" applyNumberFormat="1" applyFont="1" applyBorder="1"/>
    <xf numFmtId="2" fontId="21" fillId="0" borderId="25" xfId="0" applyNumberFormat="1" applyFont="1" applyBorder="1"/>
    <xf numFmtId="0" fontId="9" fillId="2" borderId="2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0" fillId="4" borderId="0" xfId="0" applyFill="1"/>
    <xf numFmtId="2" fontId="6" fillId="4" borderId="14" xfId="0" applyNumberFormat="1" applyFont="1" applyFill="1" applyBorder="1" applyAlignment="1">
      <alignment horizontal="right"/>
    </xf>
    <xf numFmtId="2" fontId="5" fillId="4" borderId="14" xfId="0" applyNumberFormat="1" applyFont="1" applyFill="1" applyBorder="1" applyAlignment="1">
      <alignment horizontal="left"/>
    </xf>
    <xf numFmtId="0" fontId="23" fillId="4" borderId="5" xfId="0" applyFont="1" applyFill="1" applyBorder="1" applyAlignment="1">
      <alignment horizontal="right"/>
    </xf>
    <xf numFmtId="0" fontId="23" fillId="4" borderId="6" xfId="0" applyFont="1" applyFill="1" applyBorder="1" applyAlignment="1">
      <alignment horizontal="right"/>
    </xf>
    <xf numFmtId="0" fontId="22" fillId="4" borderId="6" xfId="0" applyFont="1" applyFill="1" applyBorder="1" applyAlignment="1">
      <alignment horizontal="right"/>
    </xf>
    <xf numFmtId="0" fontId="24" fillId="4" borderId="6" xfId="0" applyFont="1" applyFill="1" applyBorder="1" applyAlignment="1">
      <alignment horizontal="right"/>
    </xf>
    <xf numFmtId="2" fontId="5" fillId="4" borderId="9" xfId="0" applyNumberFormat="1" applyFont="1" applyFill="1" applyBorder="1" applyAlignment="1">
      <alignment horizontal="left"/>
    </xf>
    <xf numFmtId="0" fontId="23" fillId="0" borderId="6" xfId="0" applyFont="1" applyBorder="1" applyAlignment="1">
      <alignment horizontal="right"/>
    </xf>
    <xf numFmtId="164" fontId="6" fillId="2" borderId="6" xfId="0" applyNumberFormat="1" applyFont="1" applyFill="1" applyBorder="1" applyAlignment="1">
      <alignment horizontal="right"/>
    </xf>
    <xf numFmtId="0" fontId="25" fillId="4" borderId="6" xfId="0" applyFont="1" applyFill="1" applyBorder="1" applyAlignment="1">
      <alignment horizontal="right"/>
    </xf>
    <xf numFmtId="164" fontId="25" fillId="4" borderId="4" xfId="0" applyNumberFormat="1" applyFont="1" applyFill="1" applyBorder="1"/>
    <xf numFmtId="0" fontId="22" fillId="4" borderId="14" xfId="0" applyFont="1" applyFill="1" applyBorder="1"/>
    <xf numFmtId="0" fontId="17" fillId="2" borderId="6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right"/>
    </xf>
    <xf numFmtId="0" fontId="22" fillId="4" borderId="26" xfId="0" applyFont="1" applyFill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13" fillId="4" borderId="8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right"/>
    </xf>
    <xf numFmtId="4" fontId="14" fillId="4" borderId="6" xfId="0" applyNumberFormat="1" applyFont="1" applyFill="1" applyBorder="1" applyAlignment="1">
      <alignment horizontal="right"/>
    </xf>
    <xf numFmtId="2" fontId="14" fillId="4" borderId="6" xfId="0" applyNumberFormat="1" applyFont="1" applyFill="1" applyBorder="1" applyAlignment="1">
      <alignment horizontal="right"/>
    </xf>
    <xf numFmtId="164" fontId="14" fillId="4" borderId="6" xfId="0" applyNumberFormat="1" applyFont="1" applyFill="1" applyBorder="1" applyAlignment="1">
      <alignment horizontal="right"/>
    </xf>
    <xf numFmtId="0" fontId="26" fillId="4" borderId="24" xfId="0" applyFont="1" applyFill="1" applyBorder="1"/>
    <xf numFmtId="0" fontId="26" fillId="4" borderId="14" xfId="0" applyFont="1" applyFill="1" applyBorder="1" applyAlignment="1">
      <alignment wrapText="1"/>
    </xf>
    <xf numFmtId="49" fontId="9" fillId="4" borderId="6" xfId="0" applyNumberFormat="1" applyFont="1" applyFill="1" applyBorder="1" applyAlignment="1">
      <alignment horizontal="right"/>
    </xf>
    <xf numFmtId="2" fontId="9" fillId="4" borderId="8" xfId="0" applyNumberFormat="1" applyFont="1" applyFill="1" applyBorder="1" applyAlignment="1">
      <alignment horizontal="right"/>
    </xf>
    <xf numFmtId="2" fontId="9" fillId="4" borderId="10" xfId="0" applyNumberFormat="1" applyFont="1" applyFill="1" applyBorder="1" applyAlignment="1">
      <alignment horizontal="right"/>
    </xf>
    <xf numFmtId="2" fontId="9" fillId="4" borderId="6" xfId="0" applyNumberFormat="1" applyFont="1" applyFill="1" applyBorder="1" applyAlignment="1">
      <alignment horizontal="right"/>
    </xf>
    <xf numFmtId="0" fontId="26" fillId="4" borderId="6" xfId="0" applyFont="1" applyFill="1" applyBorder="1" applyAlignment="1">
      <alignment horizontal="left"/>
    </xf>
    <xf numFmtId="0" fontId="26" fillId="4" borderId="29" xfId="0" applyFont="1" applyFill="1" applyBorder="1" applyAlignment="1">
      <alignment wrapText="1"/>
    </xf>
    <xf numFmtId="1" fontId="9" fillId="4" borderId="14" xfId="0" applyNumberFormat="1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right"/>
    </xf>
    <xf numFmtId="2" fontId="9" fillId="4" borderId="14" xfId="0" applyNumberFormat="1" applyFont="1" applyFill="1" applyBorder="1" applyAlignment="1">
      <alignment horizontal="right"/>
    </xf>
    <xf numFmtId="0" fontId="9" fillId="4" borderId="24" xfId="0" applyFont="1" applyFill="1" applyBorder="1"/>
    <xf numFmtId="0" fontId="9" fillId="4" borderId="14" xfId="0" applyFont="1" applyFill="1" applyBorder="1" applyAlignment="1">
      <alignment wrapText="1"/>
    </xf>
    <xf numFmtId="2" fontId="26" fillId="4" borderId="10" xfId="0" applyNumberFormat="1" applyFont="1" applyFill="1" applyBorder="1" applyAlignment="1">
      <alignment horizontal="right"/>
    </xf>
    <xf numFmtId="2" fontId="26" fillId="4" borderId="6" xfId="0" applyNumberFormat="1" applyFont="1" applyFill="1" applyBorder="1" applyAlignment="1">
      <alignment horizontal="right"/>
    </xf>
    <xf numFmtId="2" fontId="9" fillId="4" borderId="17" xfId="0" applyNumberFormat="1" applyFont="1" applyFill="1" applyBorder="1" applyAlignment="1">
      <alignment horizontal="right"/>
    </xf>
    <xf numFmtId="0" fontId="9" fillId="4" borderId="6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left"/>
    </xf>
    <xf numFmtId="0" fontId="17" fillId="4" borderId="14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right"/>
    </xf>
    <xf numFmtId="2" fontId="6" fillId="4" borderId="6" xfId="0" applyNumberFormat="1" applyFont="1" applyFill="1" applyBorder="1" applyAlignment="1">
      <alignment horizontal="right"/>
    </xf>
    <xf numFmtId="0" fontId="9" fillId="4" borderId="6" xfId="0" applyFont="1" applyFill="1" applyBorder="1" applyAlignment="1">
      <alignment horizontal="left" wrapText="1"/>
    </xf>
    <xf numFmtId="1" fontId="9" fillId="4" borderId="6" xfId="0" applyNumberFormat="1" applyFont="1" applyFill="1" applyBorder="1"/>
    <xf numFmtId="2" fontId="9" fillId="4" borderId="6" xfId="0" applyNumberFormat="1" applyFont="1" applyFill="1" applyBorder="1"/>
    <xf numFmtId="49" fontId="9" fillId="4" borderId="14" xfId="0" applyNumberFormat="1" applyFont="1" applyFill="1" applyBorder="1" applyAlignment="1">
      <alignment horizontal="right"/>
    </xf>
    <xf numFmtId="166" fontId="9" fillId="4" borderId="14" xfId="0" applyNumberFormat="1" applyFont="1" applyFill="1" applyBorder="1" applyAlignment="1">
      <alignment horizontal="right"/>
    </xf>
    <xf numFmtId="166" fontId="9" fillId="4" borderId="17" xfId="0" applyNumberFormat="1" applyFont="1" applyFill="1" applyBorder="1" applyAlignment="1">
      <alignment horizontal="right"/>
    </xf>
    <xf numFmtId="0" fontId="26" fillId="4" borderId="6" xfId="0" applyFont="1" applyFill="1" applyBorder="1"/>
    <xf numFmtId="1" fontId="26" fillId="4" borderId="6" xfId="0" applyNumberFormat="1" applyFont="1" applyFill="1" applyBorder="1"/>
    <xf numFmtId="2" fontId="26" fillId="4" borderId="6" xfId="0" applyNumberFormat="1" applyFont="1" applyFill="1" applyBorder="1"/>
    <xf numFmtId="0" fontId="3" fillId="4" borderId="0" xfId="0" applyFont="1" applyFill="1" applyAlignment="1">
      <alignment horizontal="left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right"/>
    </xf>
    <xf numFmtId="0" fontId="9" fillId="4" borderId="14" xfId="0" applyFont="1" applyFill="1" applyBorder="1" applyAlignment="1">
      <alignment horizontal="right"/>
    </xf>
    <xf numFmtId="0" fontId="26" fillId="4" borderId="6" xfId="0" applyFont="1" applyFill="1" applyBorder="1" applyAlignment="1">
      <alignment horizontal="right"/>
    </xf>
    <xf numFmtId="0" fontId="9" fillId="4" borderId="6" xfId="0" applyFont="1" applyFill="1" applyBorder="1" applyAlignment="1">
      <alignment wrapText="1"/>
    </xf>
    <xf numFmtId="168" fontId="21" fillId="4" borderId="14" xfId="0" applyNumberFormat="1" applyFont="1" applyFill="1" applyBorder="1"/>
    <xf numFmtId="2" fontId="9" fillId="4" borderId="14" xfId="0" applyNumberFormat="1" applyFont="1" applyFill="1" applyBorder="1"/>
    <xf numFmtId="0" fontId="17" fillId="4" borderId="6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left" wrapText="1"/>
    </xf>
    <xf numFmtId="0" fontId="26" fillId="4" borderId="4" xfId="0" applyFont="1" applyFill="1" applyBorder="1"/>
    <xf numFmtId="4" fontId="26" fillId="4" borderId="4" xfId="0" applyNumberFormat="1" applyFont="1" applyFill="1" applyBorder="1"/>
    <xf numFmtId="165" fontId="26" fillId="4" borderId="6" xfId="0" applyNumberFormat="1" applyFont="1" applyFill="1" applyBorder="1"/>
    <xf numFmtId="0" fontId="26" fillId="4" borderId="8" xfId="0" applyFont="1" applyFill="1" applyBorder="1" applyAlignment="1">
      <alignment wrapText="1"/>
    </xf>
    <xf numFmtId="0" fontId="26" fillId="4" borderId="14" xfId="0" applyFont="1" applyFill="1" applyBorder="1"/>
    <xf numFmtId="0" fontId="26" fillId="4" borderId="4" xfId="0" applyFont="1" applyFill="1" applyBorder="1" applyAlignment="1">
      <alignment horizontal="right"/>
    </xf>
    <xf numFmtId="49" fontId="26" fillId="4" borderId="6" xfId="0" applyNumberFormat="1" applyFont="1" applyFill="1" applyBorder="1" applyAlignment="1">
      <alignment horizontal="right"/>
    </xf>
    <xf numFmtId="2" fontId="26" fillId="4" borderId="6" xfId="0" applyNumberFormat="1" applyFont="1" applyFill="1" applyBorder="1" applyAlignment="1">
      <alignment wrapText="1"/>
    </xf>
    <xf numFmtId="2" fontId="26" fillId="4" borderId="33" xfId="0" applyNumberFormat="1" applyFont="1" applyFill="1" applyBorder="1"/>
    <xf numFmtId="2" fontId="26" fillId="4" borderId="14" xfId="0" applyNumberFormat="1" applyFont="1" applyFill="1" applyBorder="1"/>
    <xf numFmtId="0" fontId="13" fillId="4" borderId="15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8" fillId="4" borderId="14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right"/>
    </xf>
    <xf numFmtId="1" fontId="6" fillId="4" borderId="14" xfId="0" applyNumberFormat="1" applyFont="1" applyFill="1" applyBorder="1" applyAlignment="1">
      <alignment horizontal="right"/>
    </xf>
    <xf numFmtId="0" fontId="9" fillId="4" borderId="18" xfId="0" applyFont="1" applyFill="1" applyBorder="1" applyAlignment="1">
      <alignment horizontal="right"/>
    </xf>
    <xf numFmtId="1" fontId="6" fillId="4" borderId="6" xfId="0" applyNumberFormat="1" applyFont="1" applyFill="1" applyBorder="1" applyAlignment="1">
      <alignment horizontal="right"/>
    </xf>
    <xf numFmtId="1" fontId="9" fillId="4" borderId="14" xfId="0" applyNumberFormat="1" applyFont="1" applyFill="1" applyBorder="1"/>
    <xf numFmtId="0" fontId="28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2" fontId="23" fillId="0" borderId="14" xfId="0" applyNumberFormat="1" applyFont="1" applyBorder="1" applyAlignment="1">
      <alignment horizontal="left"/>
    </xf>
    <xf numFmtId="1" fontId="15" fillId="0" borderId="14" xfId="0" applyNumberFormat="1" applyFont="1" applyBorder="1" applyAlignment="1">
      <alignment horizontal="right"/>
    </xf>
    <xf numFmtId="0" fontId="27" fillId="0" borderId="14" xfId="0" applyFont="1" applyBorder="1" applyAlignment="1">
      <alignment horizontal="left"/>
    </xf>
    <xf numFmtId="0" fontId="18" fillId="0" borderId="14" xfId="0" applyFont="1" applyBorder="1" applyAlignment="1">
      <alignment horizontal="right"/>
    </xf>
    <xf numFmtId="4" fontId="18" fillId="0" borderId="14" xfId="0" applyNumberFormat="1" applyFont="1" applyBorder="1" applyAlignment="1">
      <alignment horizontal="right"/>
    </xf>
    <xf numFmtId="0" fontId="18" fillId="4" borderId="16" xfId="0" applyFont="1" applyFill="1" applyBorder="1" applyAlignment="1">
      <alignment horizontal="center"/>
    </xf>
    <xf numFmtId="0" fontId="27" fillId="0" borderId="15" xfId="0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/>
    </xf>
    <xf numFmtId="0" fontId="27" fillId="4" borderId="21" xfId="0" applyFont="1" applyFill="1" applyBorder="1" applyAlignment="1">
      <alignment horizontal="center"/>
    </xf>
    <xf numFmtId="0" fontId="27" fillId="4" borderId="22" xfId="0" applyFont="1" applyFill="1" applyBorder="1" applyAlignment="1">
      <alignment horizontal="center"/>
    </xf>
    <xf numFmtId="0" fontId="27" fillId="4" borderId="2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13" fillId="4" borderId="8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5" fillId="4" borderId="3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27" fillId="4" borderId="15" xfId="0" applyFont="1" applyFill="1" applyBorder="1" applyAlignment="1">
      <alignment horizontal="center"/>
    </xf>
    <xf numFmtId="0" fontId="27" fillId="4" borderId="16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/>
    </xf>
    <xf numFmtId="0" fontId="18" fillId="4" borderId="35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/>
    </xf>
    <xf numFmtId="0" fontId="17" fillId="4" borderId="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32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R64"/>
  <sheetViews>
    <sheetView tabSelected="1" view="pageBreakPreview" zoomScale="68" zoomScaleNormal="68" zoomScaleSheetLayoutView="68" workbookViewId="0">
      <selection activeCell="L52" sqref="L52"/>
    </sheetView>
  </sheetViews>
  <sheetFormatPr defaultColWidth="10.5" defaultRowHeight="11.45" customHeight="1" x14ac:dyDescent="0.2"/>
  <cols>
    <col min="1" max="1" width="34" style="1" customWidth="1"/>
    <col min="2" max="2" width="93.33203125" style="1" customWidth="1"/>
    <col min="3" max="3" width="25.6640625" style="1" hidden="1" customWidth="1"/>
    <col min="4" max="4" width="22.1640625" style="1" customWidth="1"/>
    <col min="5" max="5" width="0.1640625" style="1" customWidth="1"/>
    <col min="6" max="6" width="27.6640625" style="1" customWidth="1"/>
    <col min="7" max="7" width="0.33203125" style="1" customWidth="1"/>
    <col min="8" max="8" width="23.33203125" style="1" customWidth="1"/>
    <col min="9" max="9" width="4" style="1" hidden="1" customWidth="1"/>
    <col min="10" max="10" width="25.1640625" style="1" customWidth="1"/>
    <col min="11" max="11" width="19" style="1" hidden="1" customWidth="1"/>
    <col min="12" max="13" width="23" style="1" customWidth="1"/>
    <col min="14" max="14" width="23.1640625" style="1" hidden="1" customWidth="1"/>
    <col min="15" max="15" width="19.83203125" style="1" hidden="1" customWidth="1"/>
    <col min="16" max="16" width="0.33203125" style="1" hidden="1" customWidth="1"/>
    <col min="17" max="17" width="0.1640625" style="1" hidden="1" customWidth="1"/>
    <col min="18" max="18" width="23.33203125" style="1" hidden="1" customWidth="1"/>
  </cols>
  <sheetData>
    <row r="1" spans="1:18" s="15" customFormat="1" ht="8.25" customHeight="1" x14ac:dyDescent="0.35">
      <c r="A1" s="130"/>
      <c r="B1" s="130"/>
      <c r="C1" s="130"/>
      <c r="D1" s="130"/>
      <c r="E1" s="130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s="15" customFormat="1" ht="57.75" customHeight="1" x14ac:dyDescent="0.4">
      <c r="A2" s="148" t="s">
        <v>48</v>
      </c>
      <c r="B2" s="149"/>
      <c r="C2" s="130"/>
      <c r="D2" s="130"/>
      <c r="E2" s="130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2.25" hidden="1" customHeight="1" x14ac:dyDescent="0.3">
      <c r="A3" s="16"/>
      <c r="B3" s="1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30.75" hidden="1" customHeight="1" x14ac:dyDescent="0.3">
      <c r="A4" s="17"/>
      <c r="B4" s="19"/>
      <c r="C4" s="6"/>
      <c r="D4" s="150"/>
      <c r="E4" s="150"/>
      <c r="F4" s="150"/>
      <c r="G4" s="150"/>
      <c r="H4" s="150"/>
      <c r="I4" s="150"/>
      <c r="J4" s="150"/>
      <c r="K4" s="6"/>
      <c r="L4" s="46"/>
      <c r="M4" s="46"/>
      <c r="N4" s="46"/>
      <c r="O4" s="46"/>
      <c r="P4" s="46"/>
      <c r="Q4" s="6"/>
      <c r="R4" s="6"/>
    </row>
    <row r="5" spans="1:18" ht="10.5" hidden="1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46"/>
      <c r="M5" s="46"/>
      <c r="N5" s="46"/>
      <c r="O5" s="46"/>
      <c r="P5" s="46"/>
      <c r="Q5" s="6"/>
      <c r="R5" s="6"/>
    </row>
    <row r="6" spans="1:18" ht="46.5" customHeight="1" x14ac:dyDescent="0.35">
      <c r="A6" s="131" t="s">
        <v>49</v>
      </c>
      <c r="B6" s="147" t="s">
        <v>50</v>
      </c>
      <c r="C6" s="6"/>
      <c r="D6" s="6"/>
      <c r="E6" s="6"/>
      <c r="F6" s="6"/>
      <c r="G6" s="6"/>
      <c r="H6" s="6"/>
      <c r="I6" s="6"/>
      <c r="J6" s="6"/>
      <c r="K6" s="6"/>
      <c r="L6" s="46"/>
      <c r="M6" s="46"/>
      <c r="N6" s="46"/>
      <c r="O6" s="46"/>
      <c r="P6" s="46"/>
      <c r="Q6" s="6"/>
      <c r="R6" s="6"/>
    </row>
    <row r="7" spans="1:18" ht="46.5" customHeight="1" x14ac:dyDescent="0.35">
      <c r="A7" s="131" t="s">
        <v>52</v>
      </c>
      <c r="B7" s="147" t="s">
        <v>51</v>
      </c>
      <c r="C7" s="6"/>
      <c r="D7" s="6"/>
      <c r="E7" s="6"/>
      <c r="F7" s="6"/>
      <c r="G7" s="6"/>
      <c r="H7" s="6"/>
      <c r="I7" s="6"/>
      <c r="J7" s="6"/>
      <c r="K7" s="6"/>
      <c r="L7" s="46"/>
      <c r="M7" s="46"/>
      <c r="N7" s="46"/>
      <c r="O7" s="46"/>
      <c r="P7" s="46"/>
      <c r="Q7" s="6"/>
      <c r="R7" s="6"/>
    </row>
    <row r="8" spans="1:18" ht="31.5" customHeight="1" x14ac:dyDescent="0.35">
      <c r="A8" s="151" t="s">
        <v>21</v>
      </c>
      <c r="B8" s="152"/>
      <c r="C8" s="6"/>
      <c r="D8" s="6"/>
      <c r="E8" s="6"/>
      <c r="F8" s="6"/>
      <c r="G8" s="6"/>
      <c r="H8" s="6"/>
      <c r="I8" s="6"/>
      <c r="J8" s="6"/>
      <c r="K8" s="6"/>
      <c r="L8" s="46"/>
      <c r="M8" s="46"/>
      <c r="N8" s="46"/>
      <c r="O8" s="46"/>
      <c r="P8" s="46"/>
      <c r="Q8" s="6"/>
      <c r="R8" s="6"/>
    </row>
    <row r="9" spans="1:18" s="2" customFormat="1" ht="18" customHeight="1" x14ac:dyDescent="0.2">
      <c r="A9" s="154" t="s">
        <v>6</v>
      </c>
      <c r="B9" s="153" t="s">
        <v>7</v>
      </c>
      <c r="C9" s="155" t="s">
        <v>30</v>
      </c>
      <c r="D9" s="156"/>
      <c r="E9" s="157" t="s">
        <v>24</v>
      </c>
      <c r="F9" s="158"/>
      <c r="G9" s="171" t="s">
        <v>25</v>
      </c>
      <c r="H9" s="156"/>
      <c r="I9" s="157" t="s">
        <v>26</v>
      </c>
      <c r="J9" s="172"/>
      <c r="K9" s="132" t="s">
        <v>27</v>
      </c>
      <c r="L9" s="68" t="s">
        <v>27</v>
      </c>
      <c r="M9" s="68" t="s">
        <v>28</v>
      </c>
      <c r="N9" s="133" t="s">
        <v>28</v>
      </c>
      <c r="O9" s="163" t="s">
        <v>28</v>
      </c>
      <c r="P9" s="164"/>
      <c r="Q9" s="159"/>
      <c r="R9" s="161"/>
    </row>
    <row r="10" spans="1:18" s="3" customFormat="1" ht="36" customHeight="1" x14ac:dyDescent="0.2">
      <c r="A10" s="154"/>
      <c r="B10" s="153"/>
      <c r="C10" s="67" t="s">
        <v>23</v>
      </c>
      <c r="D10" s="67" t="s">
        <v>22</v>
      </c>
      <c r="E10" s="66" t="s">
        <v>23</v>
      </c>
      <c r="F10" s="68" t="s">
        <v>22</v>
      </c>
      <c r="G10" s="67" t="s">
        <v>23</v>
      </c>
      <c r="H10" s="68" t="s">
        <v>22</v>
      </c>
      <c r="I10" s="67" t="s">
        <v>23</v>
      </c>
      <c r="J10" s="68" t="s">
        <v>22</v>
      </c>
      <c r="K10" s="67" t="s">
        <v>23</v>
      </c>
      <c r="L10" s="68" t="s">
        <v>22</v>
      </c>
      <c r="M10" s="68" t="s">
        <v>22</v>
      </c>
      <c r="N10" s="68" t="s">
        <v>22</v>
      </c>
      <c r="O10" s="7" t="s">
        <v>23</v>
      </c>
      <c r="P10" s="44" t="s">
        <v>22</v>
      </c>
      <c r="Q10" s="160"/>
      <c r="R10" s="162"/>
    </row>
    <row r="11" spans="1:18" ht="27" customHeight="1" x14ac:dyDescent="0.35">
      <c r="A11" s="173" t="s">
        <v>0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O11" s="45"/>
      <c r="P11" s="45"/>
      <c r="Q11" s="21"/>
      <c r="R11" s="20"/>
    </row>
    <row r="12" spans="1:18" ht="47.25" customHeight="1" x14ac:dyDescent="0.3">
      <c r="A12" s="73" t="s">
        <v>13</v>
      </c>
      <c r="B12" s="74" t="s">
        <v>42</v>
      </c>
      <c r="C12" s="75" t="s">
        <v>20</v>
      </c>
      <c r="D12" s="135">
        <v>205</v>
      </c>
      <c r="E12" s="76" t="s">
        <v>29</v>
      </c>
      <c r="F12" s="137">
        <v>8.3000000000000007</v>
      </c>
      <c r="G12" s="77">
        <v>11.7</v>
      </c>
      <c r="H12" s="78">
        <v>11.7</v>
      </c>
      <c r="I12" s="78">
        <v>37.5</v>
      </c>
      <c r="J12" s="78">
        <v>37.5</v>
      </c>
      <c r="K12" s="78">
        <v>288</v>
      </c>
      <c r="L12" s="78">
        <v>288</v>
      </c>
      <c r="M12" s="78">
        <v>13.3</v>
      </c>
      <c r="N12" s="78"/>
      <c r="O12" s="52"/>
      <c r="P12" s="52"/>
      <c r="Q12" s="26">
        <v>41.78</v>
      </c>
      <c r="R12" s="11"/>
    </row>
    <row r="13" spans="1:18" ht="29.25" customHeight="1" x14ac:dyDescent="0.3">
      <c r="A13" s="79" t="s">
        <v>10</v>
      </c>
      <c r="B13" s="80" t="s">
        <v>53</v>
      </c>
      <c r="C13" s="81">
        <v>40</v>
      </c>
      <c r="D13" s="81">
        <v>50</v>
      </c>
      <c r="E13" s="82">
        <v>3.28</v>
      </c>
      <c r="F13" s="83">
        <v>3.28</v>
      </c>
      <c r="G13" s="77">
        <v>0.88</v>
      </c>
      <c r="H13" s="78">
        <v>0.88</v>
      </c>
      <c r="I13" s="78">
        <v>20.12</v>
      </c>
      <c r="J13" s="78">
        <v>20.12</v>
      </c>
      <c r="K13" s="78">
        <v>102.8</v>
      </c>
      <c r="L13" s="78">
        <v>102.8</v>
      </c>
      <c r="M13" s="78">
        <v>13.25</v>
      </c>
      <c r="N13" s="78"/>
      <c r="O13" s="53"/>
      <c r="P13" s="53"/>
      <c r="Q13" s="26">
        <v>9.39</v>
      </c>
      <c r="R13" s="11"/>
    </row>
    <row r="14" spans="1:18" ht="30" customHeight="1" x14ac:dyDescent="0.3">
      <c r="A14" s="84" t="s">
        <v>18</v>
      </c>
      <c r="B14" s="85" t="s">
        <v>19</v>
      </c>
      <c r="C14" s="81">
        <v>30</v>
      </c>
      <c r="D14" s="81">
        <v>30</v>
      </c>
      <c r="E14" s="83">
        <v>7</v>
      </c>
      <c r="F14" s="83">
        <v>7</v>
      </c>
      <c r="G14" s="86">
        <v>8.8000000000000007</v>
      </c>
      <c r="H14" s="87">
        <v>8.8000000000000007</v>
      </c>
      <c r="I14" s="87">
        <v>0</v>
      </c>
      <c r="J14" s="87">
        <v>0</v>
      </c>
      <c r="K14" s="87">
        <v>107.5</v>
      </c>
      <c r="L14" s="87">
        <v>107.5</v>
      </c>
      <c r="M14" s="87">
        <v>12.92</v>
      </c>
      <c r="N14" s="87"/>
      <c r="O14" s="54"/>
      <c r="P14" s="54"/>
      <c r="Q14" s="28">
        <v>2.5499999999999998</v>
      </c>
      <c r="R14" s="11"/>
    </row>
    <row r="15" spans="1:18" ht="36.75" customHeight="1" x14ac:dyDescent="0.3">
      <c r="A15" s="84" t="s">
        <v>14</v>
      </c>
      <c r="B15" s="85" t="s">
        <v>1</v>
      </c>
      <c r="C15" s="81">
        <v>10</v>
      </c>
      <c r="D15" s="81">
        <v>10</v>
      </c>
      <c r="E15" s="83">
        <v>0.1</v>
      </c>
      <c r="F15" s="88">
        <v>0.1</v>
      </c>
      <c r="G15" s="77">
        <v>8.1999999999999993</v>
      </c>
      <c r="H15" s="78">
        <v>8.1999999999999993</v>
      </c>
      <c r="I15" s="78">
        <v>0.1</v>
      </c>
      <c r="J15" s="78">
        <v>0.1</v>
      </c>
      <c r="K15" s="78">
        <v>74.8</v>
      </c>
      <c r="L15" s="78">
        <v>74.8</v>
      </c>
      <c r="M15" s="78">
        <v>4.5</v>
      </c>
      <c r="N15" s="78"/>
      <c r="O15" s="55"/>
      <c r="P15" s="55"/>
      <c r="Q15" s="38">
        <v>4</v>
      </c>
      <c r="R15" s="11"/>
    </row>
    <row r="16" spans="1:18" s="49" customFormat="1" ht="22.5" customHeight="1" x14ac:dyDescent="0.3">
      <c r="A16" s="169" t="s">
        <v>2</v>
      </c>
      <c r="B16" s="170"/>
      <c r="C16" s="90"/>
      <c r="D16" s="136">
        <f t="shared" ref="D16:M16" si="0">SUM(D12:D15)</f>
        <v>295</v>
      </c>
      <c r="E16" s="50">
        <f t="shared" si="0"/>
        <v>10.379999999999999</v>
      </c>
      <c r="F16" s="50">
        <f t="shared" si="0"/>
        <v>18.68</v>
      </c>
      <c r="G16" s="50">
        <f t="shared" si="0"/>
        <v>29.580000000000002</v>
      </c>
      <c r="H16" s="50">
        <f t="shared" si="0"/>
        <v>29.580000000000002</v>
      </c>
      <c r="I16" s="50">
        <f t="shared" si="0"/>
        <v>57.720000000000006</v>
      </c>
      <c r="J16" s="50">
        <f t="shared" si="0"/>
        <v>57.720000000000006</v>
      </c>
      <c r="K16" s="50">
        <f t="shared" si="0"/>
        <v>573.1</v>
      </c>
      <c r="L16" s="50">
        <f t="shared" si="0"/>
        <v>573.1</v>
      </c>
      <c r="M16" s="50">
        <f t="shared" si="0"/>
        <v>43.97</v>
      </c>
      <c r="N16" s="50"/>
      <c r="O16" s="51"/>
      <c r="P16" s="56"/>
      <c r="Q16" s="47"/>
      <c r="R16" s="48"/>
    </row>
    <row r="17" spans="1:18" s="5" customFormat="1" ht="37.5" customHeight="1" x14ac:dyDescent="0.3">
      <c r="A17" s="176"/>
      <c r="B17" s="176"/>
      <c r="C17" s="69"/>
      <c r="D17" s="69"/>
      <c r="E17" s="70" t="e">
        <f>E16+#REF!</f>
        <v>#REF!</v>
      </c>
      <c r="F17" s="70"/>
      <c r="G17" s="71" t="e">
        <f>G16+#REF!</f>
        <v>#REF!</v>
      </c>
      <c r="H17" s="72"/>
      <c r="I17" s="71" t="e">
        <f>I16+#REF!</f>
        <v>#REF!</v>
      </c>
      <c r="J17" s="70"/>
      <c r="K17" s="70" t="e">
        <f>K16+#REF!</f>
        <v>#REF!</v>
      </c>
      <c r="L17" s="72"/>
      <c r="M17" s="72"/>
      <c r="N17" s="72"/>
      <c r="O17" s="58"/>
      <c r="P17" s="58"/>
      <c r="Q17" s="25" t="e">
        <f>#REF!+#REF!+#REF!</f>
        <v>#REF!</v>
      </c>
      <c r="R17" s="13"/>
    </row>
    <row r="18" spans="1:18" ht="11.1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26.25" customHeight="1" x14ac:dyDescent="0.25">
      <c r="A19" s="165" t="s">
        <v>31</v>
      </c>
      <c r="B19" s="16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7.5" customHeight="1" x14ac:dyDescent="0.25">
      <c r="A20" s="167"/>
      <c r="B20" s="168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s="2" customFormat="1" ht="42.75" customHeight="1" x14ac:dyDescent="0.2">
      <c r="A21" s="91" t="s">
        <v>6</v>
      </c>
      <c r="B21" s="92" t="s">
        <v>7</v>
      </c>
      <c r="C21" s="155" t="s">
        <v>30</v>
      </c>
      <c r="D21" s="177"/>
      <c r="E21" s="178" t="s">
        <v>24</v>
      </c>
      <c r="F21" s="179"/>
      <c r="G21" s="177" t="s">
        <v>25</v>
      </c>
      <c r="H21" s="177"/>
      <c r="I21" s="178" t="s">
        <v>26</v>
      </c>
      <c r="J21" s="179"/>
      <c r="K21" s="126" t="s">
        <v>27</v>
      </c>
      <c r="L21" s="68" t="s">
        <v>27</v>
      </c>
      <c r="M21" s="68" t="s">
        <v>28</v>
      </c>
      <c r="N21" s="127"/>
      <c r="O21" s="163" t="s">
        <v>28</v>
      </c>
      <c r="P21" s="164"/>
      <c r="Q21" s="42"/>
      <c r="R21" s="161" t="s">
        <v>8</v>
      </c>
    </row>
    <row r="22" spans="1:18" s="3" customFormat="1" ht="30.75" customHeight="1" x14ac:dyDescent="0.2">
      <c r="A22" s="91"/>
      <c r="B22" s="92"/>
      <c r="C22" s="67" t="s">
        <v>23</v>
      </c>
      <c r="D22" s="67" t="s">
        <v>22</v>
      </c>
      <c r="E22" s="66" t="s">
        <v>23</v>
      </c>
      <c r="F22" s="68" t="s">
        <v>22</v>
      </c>
      <c r="G22" s="67" t="s">
        <v>23</v>
      </c>
      <c r="H22" s="68" t="s">
        <v>22</v>
      </c>
      <c r="I22" s="67" t="s">
        <v>23</v>
      </c>
      <c r="J22" s="68" t="s">
        <v>22</v>
      </c>
      <c r="K22" s="67" t="s">
        <v>23</v>
      </c>
      <c r="L22" s="68" t="s">
        <v>22</v>
      </c>
      <c r="M22" s="68" t="s">
        <v>22</v>
      </c>
      <c r="N22" s="68" t="s">
        <v>22</v>
      </c>
      <c r="O22" s="7" t="s">
        <v>23</v>
      </c>
      <c r="P22" s="44" t="s">
        <v>22</v>
      </c>
      <c r="Q22" s="43"/>
      <c r="R22" s="162"/>
    </row>
    <row r="23" spans="1:18" ht="32.25" customHeight="1" x14ac:dyDescent="0.35">
      <c r="A23" s="182" t="s">
        <v>0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21"/>
      <c r="P23" s="21"/>
      <c r="Q23" s="21"/>
      <c r="R23" s="20"/>
    </row>
    <row r="24" spans="1:18" ht="48" customHeight="1" x14ac:dyDescent="0.3">
      <c r="A24" s="89" t="s">
        <v>15</v>
      </c>
      <c r="B24" s="95" t="s">
        <v>33</v>
      </c>
      <c r="C24" s="98" t="s">
        <v>34</v>
      </c>
      <c r="D24" s="109">
        <v>140</v>
      </c>
      <c r="E24" s="99">
        <v>14.49</v>
      </c>
      <c r="F24" s="100">
        <v>14.49</v>
      </c>
      <c r="G24" s="101">
        <v>10.17</v>
      </c>
      <c r="H24" s="101">
        <v>10.17</v>
      </c>
      <c r="I24" s="101">
        <v>5.67</v>
      </c>
      <c r="J24" s="101">
        <v>5.67</v>
      </c>
      <c r="K24" s="101">
        <v>141.80000000000001</v>
      </c>
      <c r="L24" s="101">
        <v>141.80000000000001</v>
      </c>
      <c r="M24" s="101">
        <v>22.77</v>
      </c>
      <c r="N24" s="101"/>
      <c r="O24" s="29"/>
      <c r="P24" s="29"/>
      <c r="Q24" s="29">
        <v>68.55</v>
      </c>
      <c r="R24" s="11"/>
    </row>
    <row r="25" spans="1:18" ht="30" customHeight="1" x14ac:dyDescent="0.3">
      <c r="A25" s="89" t="s">
        <v>16</v>
      </c>
      <c r="B25" s="89" t="s">
        <v>17</v>
      </c>
      <c r="C25" s="81">
        <v>200</v>
      </c>
      <c r="D25" s="102">
        <v>200</v>
      </c>
      <c r="E25" s="103">
        <v>3.92</v>
      </c>
      <c r="F25" s="103">
        <v>3.92</v>
      </c>
      <c r="G25" s="103">
        <v>6.21</v>
      </c>
      <c r="H25" s="103">
        <v>6.21</v>
      </c>
      <c r="I25" s="101">
        <v>20.77</v>
      </c>
      <c r="J25" s="101">
        <v>20.77</v>
      </c>
      <c r="K25" s="101">
        <v>187.7</v>
      </c>
      <c r="L25" s="101">
        <v>187.7</v>
      </c>
      <c r="M25" s="101">
        <v>16.11</v>
      </c>
      <c r="N25" s="101"/>
      <c r="O25" s="29"/>
      <c r="P25" s="29"/>
      <c r="Q25" s="29">
        <v>2.2799999999999998</v>
      </c>
      <c r="R25" s="11"/>
    </row>
    <row r="26" spans="1:18" ht="30" customHeight="1" x14ac:dyDescent="0.3">
      <c r="A26" s="89" t="s">
        <v>10</v>
      </c>
      <c r="B26" s="89" t="s">
        <v>4</v>
      </c>
      <c r="C26" s="96">
        <v>30</v>
      </c>
      <c r="D26" s="96">
        <v>30</v>
      </c>
      <c r="E26" s="97">
        <v>2</v>
      </c>
      <c r="F26" s="97">
        <v>2</v>
      </c>
      <c r="G26" s="97">
        <v>0.4</v>
      </c>
      <c r="H26" s="78">
        <v>0.4</v>
      </c>
      <c r="I26" s="78">
        <v>11.9</v>
      </c>
      <c r="J26" s="78">
        <v>11.9</v>
      </c>
      <c r="K26" s="78">
        <v>58.7</v>
      </c>
      <c r="L26" s="78">
        <v>58.7</v>
      </c>
      <c r="M26" s="78">
        <v>2.58</v>
      </c>
      <c r="N26" s="78"/>
      <c r="O26" s="57"/>
      <c r="P26" s="57"/>
      <c r="Q26" s="29">
        <v>2.2799999999999998</v>
      </c>
      <c r="R26" s="11"/>
    </row>
    <row r="27" spans="1:18" s="4" customFormat="1" ht="29.25" customHeight="1" x14ac:dyDescent="0.3">
      <c r="A27" s="176" t="s">
        <v>35</v>
      </c>
      <c r="B27" s="176"/>
      <c r="C27" s="93"/>
      <c r="D27" s="138">
        <f t="shared" ref="D27:M27" si="1">SUM(D24:D26)</f>
        <v>370</v>
      </c>
      <c r="E27" s="94">
        <f t="shared" si="1"/>
        <v>20.41</v>
      </c>
      <c r="F27" s="94">
        <f t="shared" si="1"/>
        <v>20.41</v>
      </c>
      <c r="G27" s="94">
        <f t="shared" si="1"/>
        <v>16.779999999999998</v>
      </c>
      <c r="H27" s="94">
        <f t="shared" si="1"/>
        <v>16.779999999999998</v>
      </c>
      <c r="I27" s="94">
        <f t="shared" si="1"/>
        <v>38.339999999999996</v>
      </c>
      <c r="J27" s="94">
        <f t="shared" si="1"/>
        <v>38.339999999999996</v>
      </c>
      <c r="K27" s="94">
        <f t="shared" si="1"/>
        <v>388.2</v>
      </c>
      <c r="L27" s="94">
        <f t="shared" si="1"/>
        <v>388.2</v>
      </c>
      <c r="M27" s="94">
        <f t="shared" si="1"/>
        <v>41.459999999999994</v>
      </c>
      <c r="N27" s="94"/>
      <c r="O27" s="12"/>
      <c r="P27" s="12"/>
      <c r="Q27" s="12">
        <v>27</v>
      </c>
      <c r="R27" s="10"/>
    </row>
    <row r="28" spans="1:18" ht="11.1" customHeight="1" x14ac:dyDescent="0.25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6"/>
      <c r="P28" s="6"/>
      <c r="Q28" s="6"/>
      <c r="R28" s="6"/>
    </row>
    <row r="29" spans="1:18" ht="35.25" customHeight="1" x14ac:dyDescent="0.4">
      <c r="A29" s="184" t="s">
        <v>36</v>
      </c>
      <c r="B29" s="18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s="2" customFormat="1" ht="41.25" customHeight="1" x14ac:dyDescent="0.2">
      <c r="A30" s="187" t="s">
        <v>6</v>
      </c>
      <c r="B30" s="186" t="s">
        <v>7</v>
      </c>
      <c r="C30" s="188" t="s">
        <v>30</v>
      </c>
      <c r="D30" s="189"/>
      <c r="E30" s="190" t="s">
        <v>24</v>
      </c>
      <c r="F30" s="191"/>
      <c r="G30" s="189" t="s">
        <v>25</v>
      </c>
      <c r="H30" s="189"/>
      <c r="I30" s="190" t="s">
        <v>26</v>
      </c>
      <c r="J30" s="191"/>
      <c r="K30" s="128" t="s">
        <v>27</v>
      </c>
      <c r="L30" s="68" t="s">
        <v>27</v>
      </c>
      <c r="M30" s="68" t="s">
        <v>28</v>
      </c>
      <c r="N30" s="129"/>
      <c r="O30" s="163" t="s">
        <v>28</v>
      </c>
      <c r="P30" s="164"/>
      <c r="Q30" s="42"/>
      <c r="R30" s="161" t="s">
        <v>8</v>
      </c>
    </row>
    <row r="31" spans="1:18" s="3" customFormat="1" ht="25.5" customHeight="1" x14ac:dyDescent="0.2">
      <c r="A31" s="187"/>
      <c r="B31" s="186"/>
      <c r="C31" s="105" t="s">
        <v>23</v>
      </c>
      <c r="D31" s="105" t="s">
        <v>22</v>
      </c>
      <c r="E31" s="106" t="s">
        <v>23</v>
      </c>
      <c r="F31" s="107" t="s">
        <v>22</v>
      </c>
      <c r="G31" s="105" t="s">
        <v>23</v>
      </c>
      <c r="H31" s="107" t="s">
        <v>22</v>
      </c>
      <c r="I31" s="105" t="s">
        <v>23</v>
      </c>
      <c r="J31" s="107" t="s">
        <v>22</v>
      </c>
      <c r="K31" s="105" t="s">
        <v>23</v>
      </c>
      <c r="L31" s="107" t="s">
        <v>22</v>
      </c>
      <c r="M31" s="107" t="s">
        <v>22</v>
      </c>
      <c r="N31" s="107" t="s">
        <v>22</v>
      </c>
      <c r="O31" s="7" t="s">
        <v>23</v>
      </c>
      <c r="P31" s="44" t="s">
        <v>22</v>
      </c>
      <c r="Q31" s="43"/>
      <c r="R31" s="162"/>
    </row>
    <row r="32" spans="1:18" ht="32.25" customHeight="1" x14ac:dyDescent="0.35">
      <c r="A32" s="180" t="s">
        <v>0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21"/>
      <c r="P32" s="21"/>
      <c r="Q32" s="21"/>
      <c r="R32" s="9"/>
    </row>
    <row r="33" spans="1:18" ht="30" customHeight="1" x14ac:dyDescent="0.3">
      <c r="A33" s="73" t="s">
        <v>37</v>
      </c>
      <c r="B33" s="74" t="s">
        <v>3</v>
      </c>
      <c r="C33" s="98" t="s">
        <v>32</v>
      </c>
      <c r="D33" s="109">
        <v>130</v>
      </c>
      <c r="E33" s="83">
        <v>13.5</v>
      </c>
      <c r="F33" s="88">
        <v>13.5</v>
      </c>
      <c r="G33" s="87">
        <v>13.5</v>
      </c>
      <c r="H33" s="87">
        <v>13.5</v>
      </c>
      <c r="I33" s="87">
        <v>3.1</v>
      </c>
      <c r="J33" s="87">
        <v>3.1</v>
      </c>
      <c r="K33" s="87">
        <v>188.9</v>
      </c>
      <c r="L33" s="87">
        <v>188.9</v>
      </c>
      <c r="M33" s="87">
        <v>53.31</v>
      </c>
      <c r="N33" s="87"/>
      <c r="O33" s="59"/>
      <c r="P33" s="59"/>
      <c r="Q33" s="27">
        <v>36.049999999999997</v>
      </c>
      <c r="R33" s="11"/>
    </row>
    <row r="34" spans="1:18" ht="32.25" customHeight="1" x14ac:dyDescent="0.3">
      <c r="A34" s="79" t="s">
        <v>11</v>
      </c>
      <c r="B34" s="79" t="s">
        <v>12</v>
      </c>
      <c r="C34" s="81">
        <v>150</v>
      </c>
      <c r="D34" s="81">
        <v>150</v>
      </c>
      <c r="E34" s="83">
        <v>3</v>
      </c>
      <c r="F34" s="88">
        <v>3</v>
      </c>
      <c r="G34" s="87">
        <v>4.5</v>
      </c>
      <c r="H34" s="87">
        <v>4.5</v>
      </c>
      <c r="I34" s="87">
        <v>30.33</v>
      </c>
      <c r="J34" s="87">
        <v>30.33</v>
      </c>
      <c r="K34" s="87">
        <v>173.92</v>
      </c>
      <c r="L34" s="87">
        <v>173.92</v>
      </c>
      <c r="M34" s="87">
        <v>15.18</v>
      </c>
      <c r="N34" s="87"/>
      <c r="O34" s="59"/>
      <c r="P34" s="59"/>
      <c r="Q34" s="27">
        <v>7.29</v>
      </c>
      <c r="R34" s="11"/>
    </row>
    <row r="35" spans="1:18" ht="32.25" customHeight="1" x14ac:dyDescent="0.3">
      <c r="A35" s="89" t="s">
        <v>10</v>
      </c>
      <c r="B35" s="89" t="s">
        <v>4</v>
      </c>
      <c r="C35" s="96">
        <v>30</v>
      </c>
      <c r="D35" s="96">
        <v>30</v>
      </c>
      <c r="E35" s="97">
        <v>2</v>
      </c>
      <c r="F35" s="97">
        <v>2</v>
      </c>
      <c r="G35" s="97">
        <v>0.4</v>
      </c>
      <c r="H35" s="78">
        <v>0.4</v>
      </c>
      <c r="I35" s="78">
        <v>11.9</v>
      </c>
      <c r="J35" s="78">
        <v>11.9</v>
      </c>
      <c r="K35" s="78">
        <v>58.7</v>
      </c>
      <c r="L35" s="78">
        <v>58.7</v>
      </c>
      <c r="M35" s="78">
        <v>2.585</v>
      </c>
      <c r="N35" s="78"/>
      <c r="O35" s="57"/>
      <c r="P35" s="57"/>
      <c r="Q35" s="28">
        <v>2.2799999999999998</v>
      </c>
      <c r="R35" s="11"/>
    </row>
    <row r="36" spans="1:18" s="4" customFormat="1" ht="34.5" customHeight="1" x14ac:dyDescent="0.3">
      <c r="A36" s="193" t="s">
        <v>2</v>
      </c>
      <c r="B36" s="193"/>
      <c r="C36" s="108"/>
      <c r="D36" s="109">
        <f t="shared" ref="D36:M36" si="2">SUM(D33:D35)</f>
        <v>310</v>
      </c>
      <c r="E36" s="109">
        <f t="shared" si="2"/>
        <v>18.5</v>
      </c>
      <c r="F36" s="109">
        <f t="shared" si="2"/>
        <v>18.5</v>
      </c>
      <c r="G36" s="109">
        <f t="shared" si="2"/>
        <v>18.399999999999999</v>
      </c>
      <c r="H36" s="109">
        <f t="shared" si="2"/>
        <v>18.399999999999999</v>
      </c>
      <c r="I36" s="109">
        <f t="shared" si="2"/>
        <v>45.33</v>
      </c>
      <c r="J36" s="109">
        <f t="shared" si="2"/>
        <v>45.33</v>
      </c>
      <c r="K36" s="109">
        <f t="shared" si="2"/>
        <v>421.52</v>
      </c>
      <c r="L36" s="109">
        <f t="shared" si="2"/>
        <v>421.52</v>
      </c>
      <c r="M36" s="83">
        <f t="shared" si="2"/>
        <v>71.075000000000003</v>
      </c>
      <c r="N36" s="109"/>
      <c r="O36" s="30"/>
      <c r="P36" s="30"/>
      <c r="Q36" s="32" t="e">
        <f>#REF!+Q33+Q34+Q35+#REF!</f>
        <v>#REF!</v>
      </c>
      <c r="R36" s="31"/>
    </row>
    <row r="37" spans="1:18" ht="11.1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1.1" customHeight="1" x14ac:dyDescent="0.25">
      <c r="A38" s="181" t="s">
        <v>38</v>
      </c>
      <c r="B38" s="181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6"/>
      <c r="P38" s="6"/>
      <c r="Q38" s="6"/>
      <c r="R38" s="6"/>
    </row>
    <row r="39" spans="1:18" ht="14.25" customHeight="1" x14ac:dyDescent="0.25">
      <c r="A39" s="181"/>
      <c r="B39" s="181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6"/>
      <c r="P39" s="6"/>
      <c r="Q39" s="6"/>
      <c r="R39" s="6"/>
    </row>
    <row r="40" spans="1:18" ht="10.5" hidden="1" customHeight="1" x14ac:dyDescent="0.25">
      <c r="A40" s="181"/>
      <c r="B40" s="181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6"/>
      <c r="P40" s="6"/>
      <c r="Q40" s="6"/>
      <c r="R40" s="6"/>
    </row>
    <row r="41" spans="1:18" s="2" customFormat="1" ht="31.5" customHeight="1" x14ac:dyDescent="0.2">
      <c r="A41" s="192" t="s">
        <v>6</v>
      </c>
      <c r="B41" s="186" t="s">
        <v>7</v>
      </c>
      <c r="C41" s="155" t="s">
        <v>30</v>
      </c>
      <c r="D41" s="177"/>
      <c r="E41" s="178" t="s">
        <v>24</v>
      </c>
      <c r="F41" s="179"/>
      <c r="G41" s="177" t="s">
        <v>25</v>
      </c>
      <c r="H41" s="177"/>
      <c r="I41" s="178" t="s">
        <v>26</v>
      </c>
      <c r="J41" s="179"/>
      <c r="K41" s="126" t="s">
        <v>27</v>
      </c>
      <c r="L41" s="68" t="s">
        <v>27</v>
      </c>
      <c r="M41" s="68" t="s">
        <v>28</v>
      </c>
      <c r="N41" s="127"/>
      <c r="O41" s="163" t="s">
        <v>28</v>
      </c>
      <c r="P41" s="164"/>
      <c r="Q41" s="42"/>
      <c r="R41" s="161" t="s">
        <v>8</v>
      </c>
    </row>
    <row r="42" spans="1:18" s="3" customFormat="1" ht="27.75" customHeight="1" x14ac:dyDescent="0.2">
      <c r="A42" s="192"/>
      <c r="B42" s="186"/>
      <c r="C42" s="67" t="s">
        <v>23</v>
      </c>
      <c r="D42" s="67" t="s">
        <v>22</v>
      </c>
      <c r="E42" s="67" t="s">
        <v>23</v>
      </c>
      <c r="F42" s="67" t="s">
        <v>22</v>
      </c>
      <c r="G42" s="67" t="s">
        <v>23</v>
      </c>
      <c r="H42" s="67" t="s">
        <v>22</v>
      </c>
      <c r="I42" s="67" t="s">
        <v>23</v>
      </c>
      <c r="J42" s="67" t="s">
        <v>22</v>
      </c>
      <c r="K42" s="67" t="s">
        <v>23</v>
      </c>
      <c r="L42" s="134" t="s">
        <v>22</v>
      </c>
      <c r="M42" s="134" t="s">
        <v>22</v>
      </c>
      <c r="N42" s="67" t="s">
        <v>22</v>
      </c>
      <c r="O42" s="7" t="s">
        <v>23</v>
      </c>
      <c r="P42" s="7" t="s">
        <v>22</v>
      </c>
      <c r="Q42" s="43"/>
      <c r="R42" s="162"/>
    </row>
    <row r="43" spans="1:18" ht="26.25" customHeight="1" x14ac:dyDescent="0.35">
      <c r="A43" s="180" t="s">
        <v>0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21"/>
      <c r="P43" s="21"/>
      <c r="Q43" s="21"/>
      <c r="R43" s="9"/>
    </row>
    <row r="44" spans="1:18" ht="54" customHeight="1" x14ac:dyDescent="0.3">
      <c r="A44" s="79" t="s">
        <v>39</v>
      </c>
      <c r="B44" s="115" t="s">
        <v>43</v>
      </c>
      <c r="C44" s="98" t="s">
        <v>32</v>
      </c>
      <c r="D44" s="109">
        <v>130</v>
      </c>
      <c r="E44" s="99">
        <v>28.33</v>
      </c>
      <c r="F44" s="99">
        <v>28.33</v>
      </c>
      <c r="G44" s="103">
        <v>3.39</v>
      </c>
      <c r="H44" s="103">
        <v>3.39</v>
      </c>
      <c r="I44" s="116">
        <v>5.01</v>
      </c>
      <c r="J44" s="116">
        <v>5.01</v>
      </c>
      <c r="K44" s="117">
        <v>163.22</v>
      </c>
      <c r="L44" s="117">
        <v>163.22</v>
      </c>
      <c r="M44" s="117">
        <v>26.33</v>
      </c>
      <c r="N44" s="117">
        <v>163.22</v>
      </c>
      <c r="O44" s="60"/>
      <c r="P44" s="60"/>
      <c r="Q44" s="33">
        <v>10</v>
      </c>
      <c r="R44" s="11"/>
    </row>
    <row r="45" spans="1:18" s="23" customFormat="1" ht="37.5" customHeight="1" x14ac:dyDescent="0.3">
      <c r="A45" s="89" t="s">
        <v>9</v>
      </c>
      <c r="B45" s="89" t="s">
        <v>5</v>
      </c>
      <c r="C45" s="81">
        <v>150</v>
      </c>
      <c r="D45" s="81">
        <v>150</v>
      </c>
      <c r="E45" s="99">
        <v>6.83</v>
      </c>
      <c r="F45" s="100">
        <v>6.83</v>
      </c>
      <c r="G45" s="118">
        <v>5.75</v>
      </c>
      <c r="H45" s="119">
        <v>5.8</v>
      </c>
      <c r="I45" s="120">
        <v>29.92</v>
      </c>
      <c r="J45" s="120">
        <v>29.92</v>
      </c>
      <c r="K45" s="120">
        <v>199.08</v>
      </c>
      <c r="L45" s="120">
        <v>199.08</v>
      </c>
      <c r="M45" s="120">
        <v>14.67</v>
      </c>
      <c r="N45" s="120">
        <v>199.08</v>
      </c>
      <c r="O45" s="61"/>
      <c r="P45" s="61"/>
      <c r="Q45" s="34">
        <v>7.18</v>
      </c>
    </row>
    <row r="46" spans="1:18" ht="44.1" customHeight="1" x14ac:dyDescent="0.3">
      <c r="A46" s="89" t="s">
        <v>10</v>
      </c>
      <c r="B46" s="89" t="s">
        <v>4</v>
      </c>
      <c r="C46" s="96">
        <v>30</v>
      </c>
      <c r="D46" s="96">
        <v>30</v>
      </c>
      <c r="E46" s="97">
        <v>2</v>
      </c>
      <c r="F46" s="97">
        <v>2</v>
      </c>
      <c r="G46" s="97">
        <v>0.4</v>
      </c>
      <c r="H46" s="78">
        <v>0.4</v>
      </c>
      <c r="I46" s="78">
        <v>11.9</v>
      </c>
      <c r="J46" s="78">
        <v>11.9</v>
      </c>
      <c r="K46" s="78">
        <v>58.7</v>
      </c>
      <c r="L46" s="78">
        <v>58.7</v>
      </c>
      <c r="M46" s="78">
        <v>2.58</v>
      </c>
      <c r="N46" s="78">
        <v>58.7</v>
      </c>
      <c r="O46" s="61"/>
      <c r="P46" s="61"/>
      <c r="Q46" s="35">
        <v>4</v>
      </c>
      <c r="R46" s="11"/>
    </row>
    <row r="47" spans="1:18" s="4" customFormat="1" ht="29.25" customHeight="1" x14ac:dyDescent="0.3">
      <c r="A47" s="206" t="s">
        <v>2</v>
      </c>
      <c r="B47" s="206"/>
      <c r="C47" s="112"/>
      <c r="D47" s="139">
        <f t="shared" ref="D47:N47" si="3">SUM(D44:D46)</f>
        <v>310</v>
      </c>
      <c r="E47" s="113">
        <f t="shared" si="3"/>
        <v>37.159999999999997</v>
      </c>
      <c r="F47" s="113">
        <f t="shared" si="3"/>
        <v>37.159999999999997</v>
      </c>
      <c r="G47" s="113">
        <f t="shared" si="3"/>
        <v>9.5400000000000009</v>
      </c>
      <c r="H47" s="113">
        <f t="shared" si="3"/>
        <v>9.59</v>
      </c>
      <c r="I47" s="113">
        <f t="shared" si="3"/>
        <v>46.83</v>
      </c>
      <c r="J47" s="113">
        <f t="shared" si="3"/>
        <v>46.83</v>
      </c>
      <c r="K47" s="113">
        <f t="shared" si="3"/>
        <v>421</v>
      </c>
      <c r="L47" s="113">
        <f t="shared" si="3"/>
        <v>421</v>
      </c>
      <c r="M47" s="113">
        <f t="shared" si="3"/>
        <v>43.58</v>
      </c>
      <c r="N47" s="113">
        <f t="shared" si="3"/>
        <v>421</v>
      </c>
      <c r="O47" s="40"/>
      <c r="P47" s="40"/>
      <c r="Q47" s="41">
        <v>27</v>
      </c>
      <c r="R47" s="10"/>
    </row>
    <row r="48" spans="1:18" ht="11.1" customHeight="1" x14ac:dyDescent="0.25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6"/>
      <c r="P48" s="6"/>
      <c r="Q48" s="6"/>
      <c r="R48" s="6"/>
    </row>
    <row r="49" spans="1:18" ht="11.1" customHeight="1" x14ac:dyDescent="0.25">
      <c r="A49" s="181" t="s">
        <v>40</v>
      </c>
      <c r="B49" s="181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6"/>
      <c r="P49" s="6"/>
      <c r="Q49" s="6"/>
      <c r="R49" s="6"/>
    </row>
    <row r="50" spans="1:18" ht="9.75" customHeight="1" x14ac:dyDescent="0.25">
      <c r="A50" s="181"/>
      <c r="B50" s="181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6"/>
      <c r="P50" s="6"/>
      <c r="Q50" s="6"/>
      <c r="R50" s="6"/>
    </row>
    <row r="51" spans="1:18" ht="10.5" hidden="1" customHeight="1" x14ac:dyDescent="0.25">
      <c r="A51" s="201"/>
      <c r="B51" s="201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6"/>
      <c r="P51" s="6"/>
      <c r="Q51" s="6"/>
      <c r="R51" s="6"/>
    </row>
    <row r="52" spans="1:18" s="2" customFormat="1" ht="34.5" customHeight="1" x14ac:dyDescent="0.2">
      <c r="A52" s="204" t="s">
        <v>6</v>
      </c>
      <c r="B52" s="202" t="s">
        <v>7</v>
      </c>
      <c r="C52" s="196" t="s">
        <v>30</v>
      </c>
      <c r="D52" s="197"/>
      <c r="E52" s="194" t="s">
        <v>24</v>
      </c>
      <c r="F52" s="195"/>
      <c r="G52" s="196" t="s">
        <v>25</v>
      </c>
      <c r="H52" s="197"/>
      <c r="I52" s="194" t="s">
        <v>26</v>
      </c>
      <c r="J52" s="195"/>
      <c r="K52" s="208" t="s">
        <v>27</v>
      </c>
      <c r="L52" s="68" t="s">
        <v>27</v>
      </c>
      <c r="M52" s="209" t="s">
        <v>28</v>
      </c>
      <c r="N52" s="210"/>
      <c r="O52" s="198" t="s">
        <v>28</v>
      </c>
      <c r="P52" s="199"/>
      <c r="Q52" s="42"/>
      <c r="R52" s="161" t="s">
        <v>8</v>
      </c>
    </row>
    <row r="53" spans="1:18" s="3" customFormat="1" ht="48.75" customHeight="1" x14ac:dyDescent="0.2">
      <c r="A53" s="205"/>
      <c r="B53" s="203"/>
      <c r="C53" s="114" t="s">
        <v>23</v>
      </c>
      <c r="D53" s="114" t="s">
        <v>22</v>
      </c>
      <c r="E53" s="114" t="s">
        <v>23</v>
      </c>
      <c r="F53" s="114" t="s">
        <v>22</v>
      </c>
      <c r="G53" s="114" t="s">
        <v>23</v>
      </c>
      <c r="H53" s="114" t="s">
        <v>22</v>
      </c>
      <c r="I53" s="114" t="s">
        <v>23</v>
      </c>
      <c r="J53" s="114" t="s">
        <v>22</v>
      </c>
      <c r="K53" s="207" t="s">
        <v>23</v>
      </c>
      <c r="L53" s="207" t="s">
        <v>22</v>
      </c>
      <c r="M53" s="207" t="s">
        <v>22</v>
      </c>
      <c r="N53" s="207" t="s">
        <v>22</v>
      </c>
      <c r="O53" s="62" t="s">
        <v>23</v>
      </c>
      <c r="P53" s="62" t="s">
        <v>22</v>
      </c>
      <c r="Q53" s="43"/>
      <c r="R53" s="162"/>
    </row>
    <row r="54" spans="1:18" ht="21.75" customHeight="1" x14ac:dyDescent="0.35">
      <c r="A54" s="182" t="s">
        <v>0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21"/>
      <c r="P54" s="21"/>
      <c r="Q54" s="8"/>
      <c r="R54" s="20"/>
    </row>
    <row r="55" spans="1:18" ht="53.25" customHeight="1" x14ac:dyDescent="0.3">
      <c r="A55" s="89">
        <v>452</v>
      </c>
      <c r="B55" s="111" t="s">
        <v>47</v>
      </c>
      <c r="C55" s="98" t="s">
        <v>46</v>
      </c>
      <c r="D55" s="109">
        <v>80</v>
      </c>
      <c r="E55" s="83">
        <v>13</v>
      </c>
      <c r="F55" s="88">
        <v>13</v>
      </c>
      <c r="G55" s="110">
        <v>16.87</v>
      </c>
      <c r="H55" s="110">
        <v>16.87</v>
      </c>
      <c r="I55" s="110">
        <v>13.59</v>
      </c>
      <c r="J55" s="121">
        <v>13.59</v>
      </c>
      <c r="K55" s="121">
        <v>274.77</v>
      </c>
      <c r="L55" s="121">
        <v>274.77</v>
      </c>
      <c r="M55" s="121">
        <v>36.9</v>
      </c>
      <c r="N55" s="121">
        <v>274.77</v>
      </c>
      <c r="O55" s="63"/>
      <c r="P55" s="63"/>
      <c r="Q55" s="36">
        <v>19.27</v>
      </c>
      <c r="R55" s="11"/>
    </row>
    <row r="56" spans="1:18" s="23" customFormat="1" ht="29.25" customHeight="1" x14ac:dyDescent="0.3">
      <c r="A56" s="84" t="s">
        <v>41</v>
      </c>
      <c r="B56" s="79" t="s">
        <v>45</v>
      </c>
      <c r="C56" s="122" t="s">
        <v>44</v>
      </c>
      <c r="D56" s="110">
        <v>200</v>
      </c>
      <c r="E56" s="103">
        <v>21.9</v>
      </c>
      <c r="F56" s="103">
        <v>21.9</v>
      </c>
      <c r="G56" s="103">
        <v>22.9</v>
      </c>
      <c r="H56" s="123">
        <v>22.9</v>
      </c>
      <c r="I56" s="124">
        <v>13.3</v>
      </c>
      <c r="J56" s="125">
        <v>13.3</v>
      </c>
      <c r="K56" s="125">
        <v>347.1</v>
      </c>
      <c r="L56" s="125">
        <v>347.1</v>
      </c>
      <c r="M56" s="125">
        <v>21.7</v>
      </c>
      <c r="N56" s="125">
        <v>347.1</v>
      </c>
      <c r="O56" s="61"/>
      <c r="P56" s="61"/>
      <c r="Q56" s="37">
        <v>11.74</v>
      </c>
      <c r="R56" s="24"/>
    </row>
    <row r="57" spans="1:18" ht="33" customHeight="1" x14ac:dyDescent="0.3">
      <c r="A57" s="89" t="s">
        <v>10</v>
      </c>
      <c r="B57" s="89" t="s">
        <v>4</v>
      </c>
      <c r="C57" s="96">
        <v>30</v>
      </c>
      <c r="D57" s="96">
        <v>30</v>
      </c>
      <c r="E57" s="97">
        <v>2</v>
      </c>
      <c r="F57" s="97">
        <v>2</v>
      </c>
      <c r="G57" s="97">
        <v>0.4</v>
      </c>
      <c r="H57" s="78">
        <v>0.4</v>
      </c>
      <c r="I57" s="78">
        <v>11.9</v>
      </c>
      <c r="J57" s="78">
        <v>11.9</v>
      </c>
      <c r="K57" s="78">
        <v>58.7</v>
      </c>
      <c r="L57" s="78">
        <v>58.7</v>
      </c>
      <c r="M57" s="78">
        <v>2.58</v>
      </c>
      <c r="N57" s="78">
        <v>58.7</v>
      </c>
      <c r="O57" s="64"/>
      <c r="P57" s="64"/>
      <c r="Q57" s="28">
        <v>2.2799999999999998</v>
      </c>
      <c r="R57" s="11"/>
    </row>
    <row r="58" spans="1:18" s="4" customFormat="1" ht="40.5" customHeight="1" x14ac:dyDescent="0.3">
      <c r="A58" s="169" t="s">
        <v>2</v>
      </c>
      <c r="B58" s="200"/>
      <c r="C58" s="94"/>
      <c r="D58" s="138">
        <f t="shared" ref="D58:N58" si="4">SUM(D55:D57)</f>
        <v>310</v>
      </c>
      <c r="E58" s="94">
        <f t="shared" si="4"/>
        <v>36.9</v>
      </c>
      <c r="F58" s="94">
        <f t="shared" si="4"/>
        <v>36.9</v>
      </c>
      <c r="G58" s="94">
        <f t="shared" si="4"/>
        <v>40.169999999999995</v>
      </c>
      <c r="H58" s="94">
        <f t="shared" si="4"/>
        <v>40.169999999999995</v>
      </c>
      <c r="I58" s="94">
        <f t="shared" si="4"/>
        <v>38.79</v>
      </c>
      <c r="J58" s="94">
        <f t="shared" si="4"/>
        <v>38.79</v>
      </c>
      <c r="K58" s="94">
        <f t="shared" si="4"/>
        <v>680.57</v>
      </c>
      <c r="L58" s="94">
        <f t="shared" si="4"/>
        <v>680.57</v>
      </c>
      <c r="M58" s="94">
        <f t="shared" si="4"/>
        <v>61.179999999999993</v>
      </c>
      <c r="N58" s="94">
        <f t="shared" si="4"/>
        <v>680.57</v>
      </c>
      <c r="O58" s="65"/>
      <c r="P58" s="65"/>
      <c r="Q58" s="22" t="e">
        <f>#REF!+Q55+Q56+Q57+#REF!</f>
        <v>#REF!</v>
      </c>
      <c r="R58" s="10"/>
    </row>
    <row r="59" spans="1:18" ht="11.4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42" customHeight="1" x14ac:dyDescent="0.4">
      <c r="B60" s="140" t="s">
        <v>54</v>
      </c>
      <c r="C60" s="141"/>
      <c r="D60" s="143">
        <f>D16+D27+D36+D47+D58</f>
        <v>1595</v>
      </c>
      <c r="E60" s="142">
        <f>E27+E36+E47</f>
        <v>76.069999999999993</v>
      </c>
      <c r="F60" s="143">
        <f>F16+F27+F36+F47+F58</f>
        <v>131.65</v>
      </c>
      <c r="G60" s="141"/>
      <c r="H60" s="143">
        <f>H16+H27+H36+H47+H58</f>
        <v>114.51999999999998</v>
      </c>
      <c r="I60" s="141"/>
      <c r="J60" s="143">
        <f>J16+J27+J36+J47+J58</f>
        <v>227.00999999999996</v>
      </c>
      <c r="K60" s="141"/>
      <c r="L60" s="143">
        <f>L16+L27+L36+L47+L58</f>
        <v>2484.39</v>
      </c>
      <c r="M60" s="143">
        <f>M16+M27+M36+M47+M58</f>
        <v>261.26499999999999</v>
      </c>
    </row>
    <row r="61" spans="1:18" ht="44.25" customHeight="1" x14ac:dyDescent="0.4">
      <c r="B61" s="144" t="s">
        <v>55</v>
      </c>
      <c r="C61" s="141"/>
      <c r="D61" s="145">
        <v>580.89</v>
      </c>
      <c r="E61" s="146" t="e">
        <f>#REF!+#REF!+#REF!+#REF!+#REF!</f>
        <v>#REF!</v>
      </c>
      <c r="F61" s="145">
        <v>26.4</v>
      </c>
      <c r="G61" s="145"/>
      <c r="H61" s="145">
        <v>23</v>
      </c>
      <c r="I61" s="145"/>
      <c r="J61" s="145">
        <v>45.4</v>
      </c>
      <c r="K61" s="145"/>
      <c r="L61" s="145">
        <v>496.8</v>
      </c>
      <c r="M61" s="145">
        <v>52.2</v>
      </c>
      <c r="Q61" s="39" t="e">
        <f>#REF!+#REF!+#REF!+Q36+#REF!+#REF!+Q58+#REF!</f>
        <v>#REF!</v>
      </c>
      <c r="R61" s="1" t="e">
        <f>Q61/5</f>
        <v>#REF!</v>
      </c>
    </row>
    <row r="62" spans="1:18" ht="11.45" customHeight="1" x14ac:dyDescent="0.2">
      <c r="Q62" s="39" t="e">
        <f>#REF!+#REF!+#REF!+#REF!+#REF!+Q47+Q27</f>
        <v>#REF!</v>
      </c>
      <c r="R62" s="1" t="e">
        <f>Q62/5</f>
        <v>#REF!</v>
      </c>
    </row>
    <row r="64" spans="1:18" ht="11.45" customHeight="1" x14ac:dyDescent="0.2">
      <c r="Q64" s="39" t="e">
        <f>Q61+Q62</f>
        <v>#REF!</v>
      </c>
      <c r="R64" s="1" t="e">
        <f>Q64/5</f>
        <v>#REF!</v>
      </c>
    </row>
  </sheetData>
  <mergeCells count="57">
    <mergeCell ref="A58:B58"/>
    <mergeCell ref="A49:B51"/>
    <mergeCell ref="B52:B53"/>
    <mergeCell ref="A52:A53"/>
    <mergeCell ref="A43:N43"/>
    <mergeCell ref="A54:N54"/>
    <mergeCell ref="A47:B47"/>
    <mergeCell ref="C52:D52"/>
    <mergeCell ref="R41:R42"/>
    <mergeCell ref="R52:R53"/>
    <mergeCell ref="E41:F41"/>
    <mergeCell ref="G41:H41"/>
    <mergeCell ref="I41:J41"/>
    <mergeCell ref="O41:P41"/>
    <mergeCell ref="E52:F52"/>
    <mergeCell ref="G52:H52"/>
    <mergeCell ref="I52:J52"/>
    <mergeCell ref="O52:P52"/>
    <mergeCell ref="A38:B40"/>
    <mergeCell ref="B41:B42"/>
    <mergeCell ref="A41:A42"/>
    <mergeCell ref="C41:D41"/>
    <mergeCell ref="A36:B36"/>
    <mergeCell ref="R30:R31"/>
    <mergeCell ref="B30:B31"/>
    <mergeCell ref="A30:A31"/>
    <mergeCell ref="C30:D30"/>
    <mergeCell ref="E30:F30"/>
    <mergeCell ref="G30:H30"/>
    <mergeCell ref="I30:J30"/>
    <mergeCell ref="O30:P30"/>
    <mergeCell ref="A32:N32"/>
    <mergeCell ref="A23:N23"/>
    <mergeCell ref="A29:B29"/>
    <mergeCell ref="A27:B27"/>
    <mergeCell ref="O21:P21"/>
    <mergeCell ref="R21:R22"/>
    <mergeCell ref="A17:B17"/>
    <mergeCell ref="C21:D21"/>
    <mergeCell ref="E21:F21"/>
    <mergeCell ref="G21:H21"/>
    <mergeCell ref="I21:J21"/>
    <mergeCell ref="Q9:Q10"/>
    <mergeCell ref="R9:R10"/>
    <mergeCell ref="O9:P9"/>
    <mergeCell ref="A19:B20"/>
    <mergeCell ref="A16:B16"/>
    <mergeCell ref="G9:H9"/>
    <mergeCell ref="I9:J9"/>
    <mergeCell ref="A11:N11"/>
    <mergeCell ref="A2:B2"/>
    <mergeCell ref="D4:J4"/>
    <mergeCell ref="A8:B8"/>
    <mergeCell ref="B9:B10"/>
    <mergeCell ref="A9:A10"/>
    <mergeCell ref="C9:D9"/>
    <mergeCell ref="E9:F9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2022-10-06T07:08:41Z</cp:lastPrinted>
  <dcterms:created xsi:type="dcterms:W3CDTF">2022-02-07T13:26:31Z</dcterms:created>
  <dcterms:modified xsi:type="dcterms:W3CDTF">2022-10-24T19:27:05Z</dcterms:modified>
</cp:coreProperties>
</file>